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la Praga\Documents\"/>
    </mc:Choice>
  </mc:AlternateContent>
  <xr:revisionPtr revIDLastSave="0" documentId="13_ncr:1_{E541E42C-3143-46B4-BE19-1B0AC051B1BD}" xr6:coauthVersionLast="47" xr6:coauthVersionMax="47" xr10:uidLastSave="{00000000-0000-0000-0000-000000000000}"/>
  <bookViews>
    <workbookView xWindow="-120" yWindow="-120" windowWidth="20730" windowHeight="11160" xr2:uid="{2A5161F0-0CD6-47C2-9A30-FB638384134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0" i="1"/>
  <c r="M20" i="1"/>
  <c r="L20" i="1"/>
  <c r="K20" i="1"/>
  <c r="N17" i="1"/>
  <c r="M17" i="1"/>
  <c r="L17" i="1"/>
  <c r="N10" i="1"/>
  <c r="M10" i="1"/>
  <c r="L10" i="1"/>
  <c r="K10" i="1"/>
</calcChain>
</file>

<file path=xl/sharedStrings.xml><?xml version="1.0" encoding="utf-8"?>
<sst xmlns="http://schemas.openxmlformats.org/spreadsheetml/2006/main" count="208" uniqueCount="115">
  <si>
    <t>Presupuesto Proyectado</t>
  </si>
  <si>
    <t>Presupuesto Modificado</t>
  </si>
  <si>
    <t>Presupuesto Devengado</t>
  </si>
  <si>
    <t>Presupuesto Ejercido</t>
  </si>
  <si>
    <t>INDICADORES DE RESULTADOS (EFICIENCIA Y EFICACIA) 2024</t>
  </si>
  <si>
    <t>CUMPLIMIENTO DE PLANES Y PROGRAMAS CON PRESUPUESTO PROYECTADO, EJERCIDO Y DEVENGADO 2024</t>
  </si>
  <si>
    <t>Responsable de Unidad</t>
  </si>
  <si>
    <t>Unidad Administrativa</t>
  </si>
  <si>
    <t>N° de Indicador</t>
  </si>
  <si>
    <t>Indicador</t>
  </si>
  <si>
    <t>Frecuencia de medición</t>
  </si>
  <si>
    <t>Mes inicial</t>
  </si>
  <si>
    <t>Fuente de Información</t>
  </si>
  <si>
    <t>Valor 2024</t>
  </si>
  <si>
    <t>Porcentaje de Cumplimiento 2024</t>
  </si>
  <si>
    <t>Observaciones</t>
  </si>
  <si>
    <t>Ing. José Abramo Lira</t>
  </si>
  <si>
    <t>Director de Cultura Física y Deporte</t>
  </si>
  <si>
    <t>1</t>
  </si>
  <si>
    <t>Porcentaje de beneficiarias y beneficiarios de Cultura Física y Deporte.</t>
  </si>
  <si>
    <t>Anual</t>
  </si>
  <si>
    <t>Enero</t>
  </si>
  <si>
    <t>Informe anual y trimestral publicado en www.inedec.gob.mx</t>
  </si>
  <si>
    <t>8920</t>
  </si>
  <si>
    <t>Este indicador se aplica a partir de la publicación del Plan Especial del Deporte 2023-2029</t>
  </si>
  <si>
    <t>2</t>
  </si>
  <si>
    <t>Porcentaje de beneficiarias y beneficiarios de Cursos de Verano.</t>
  </si>
  <si>
    <t>Trimestral</t>
  </si>
  <si>
    <t>Informe trimestral y anual publicado en www.inedec.gob.mx</t>
  </si>
  <si>
    <t>500</t>
  </si>
  <si>
    <t>37%</t>
  </si>
  <si>
    <t>Se limitó esta actividad debido al proceso electoral 2024.</t>
  </si>
  <si>
    <t>Ing. José Abramo Lira /Lic. Cindy Dávila Cavazos / Lic. Jorge Humberto Cordero Rodríguez</t>
  </si>
  <si>
    <t xml:space="preserve"> Director de Cultura Física y  Deporte / Directora de Calidad en el Deporte/ Subdirector de Recursos Humanos</t>
  </si>
  <si>
    <t>3</t>
  </si>
  <si>
    <t>Porcentaje de entrenadoras y entrenadores capacitados (as)</t>
  </si>
  <si>
    <t>Informe anual publicado en www.inedec.gob.mx</t>
  </si>
  <si>
    <t>981</t>
  </si>
  <si>
    <t>118%</t>
  </si>
  <si>
    <t>Lic. Javier Antonio Guerrero Valdes</t>
  </si>
  <si>
    <t>Administrador del Centro Acuático Coahuila 2000</t>
  </si>
  <si>
    <t>4</t>
  </si>
  <si>
    <t>Promedio anual de beneficiarias y beneficiarios del Centro Acuático Coahuila 2000</t>
  </si>
  <si>
    <t>7961</t>
  </si>
  <si>
    <t>163%</t>
  </si>
  <si>
    <t>18</t>
  </si>
  <si>
    <t>Porcentaje de beneficiarias y beneficiarios de las escuelas de iniciación deportiva</t>
  </si>
  <si>
    <t>220</t>
  </si>
  <si>
    <t>50%</t>
  </si>
  <si>
    <t>Programa pendiente por convenios federales Inedec-Conade</t>
  </si>
  <si>
    <t>20</t>
  </si>
  <si>
    <t>Porcentaje de beneficiarias y beneficiarios del programa de Bailoterapia.</t>
  </si>
  <si>
    <t>101</t>
  </si>
  <si>
    <t>100%</t>
  </si>
  <si>
    <t>21</t>
  </si>
  <si>
    <t>Porcentaje de beneficiarios de la Liga Juvenil Coahuilense de Béisbol</t>
  </si>
  <si>
    <t>Octubre</t>
  </si>
  <si>
    <t>0</t>
  </si>
  <si>
    <t>Liga juvenil de béisbol:  La organización decidió en asamblea aplazar la liga.</t>
  </si>
  <si>
    <t>Lic. Cindy Dávila Cavazos</t>
  </si>
  <si>
    <t>Directora de Calidad en el Deporte</t>
  </si>
  <si>
    <t>6</t>
  </si>
  <si>
    <t>Porcentaje de usuarias y usuarios del Centro de Concentración Eulalio Gutiérrez Treviño</t>
  </si>
  <si>
    <t>4667</t>
  </si>
  <si>
    <t>Lic. Cindy Dávila Cavazos / Lic. Carlos Roberto Almonte Ayala</t>
  </si>
  <si>
    <t>Directora de Calidad en el Deporte/ Secretario Técnico</t>
  </si>
  <si>
    <t>7</t>
  </si>
  <si>
    <t>Porcentaje de deportistas inscritos en el Registro Estatal del Deporte</t>
  </si>
  <si>
    <t>6774</t>
  </si>
  <si>
    <t>130%</t>
  </si>
  <si>
    <t>14</t>
  </si>
  <si>
    <t>Total de medallas obtenidas en nacionales Conade</t>
  </si>
  <si>
    <t>Junio</t>
  </si>
  <si>
    <t>139</t>
  </si>
  <si>
    <t>15</t>
  </si>
  <si>
    <t>Total de medallas obtenidas en Paranacionales Conade</t>
  </si>
  <si>
    <t>12</t>
  </si>
  <si>
    <t>16</t>
  </si>
  <si>
    <t>Total de medallas obtenidas en Juegos Nacionales Populares</t>
  </si>
  <si>
    <t>Agosto</t>
  </si>
  <si>
    <t>25</t>
  </si>
  <si>
    <t>Este indicador se aplica a partir de la publicación del Plan Especial del Deporte 2023-2030</t>
  </si>
  <si>
    <t>17</t>
  </si>
  <si>
    <t>Porcentaje de beneficiarias y beneficiarios de las escuelas de especialización deportiva</t>
  </si>
  <si>
    <t>36%</t>
  </si>
  <si>
    <t>Lic. Cindy Dávila Cavazos /Lic. Jorge Humberto Cordero Rodríguez</t>
  </si>
  <si>
    <t>Directora de Calidad en el Deporte/ Subdirector de Recursos Humanos</t>
  </si>
  <si>
    <t>8</t>
  </si>
  <si>
    <t>Porcentaje de becas para atletas de alto rendimiento</t>
  </si>
  <si>
    <t>Marzo</t>
  </si>
  <si>
    <t>64%</t>
  </si>
  <si>
    <t xml:space="preserve"> La variación es acorde a la clasificación de atletas a eventos.</t>
  </si>
  <si>
    <t>9</t>
  </si>
  <si>
    <t>Porcentaje de becas para medallistas en Nacionales Conade</t>
  </si>
  <si>
    <t>143%</t>
  </si>
  <si>
    <t>10</t>
  </si>
  <si>
    <t>Porcentaje de becas para medallistas en Paranacionales Conade</t>
  </si>
  <si>
    <t>141%</t>
  </si>
  <si>
    <t>11</t>
  </si>
  <si>
    <t>Porcentaje de becas para medallistas de Juegos Nacionales Populares Conade</t>
  </si>
  <si>
    <t>Porcentaje de becas a entrenadoras, entrenadores deportivos y especialistas del deporte</t>
  </si>
  <si>
    <t>132%</t>
  </si>
  <si>
    <t>13</t>
  </si>
  <si>
    <t>Porcentaje de becas para promotoras y promotores deportivos y administrativos</t>
  </si>
  <si>
    <t>85%</t>
  </si>
  <si>
    <t>Arq. Miguel Ángel Hernández Martínez / Ing. José Fernando López Cruz</t>
  </si>
  <si>
    <t>Coordinadore de Infraestructura/ Coordinador de Unidades Deportivas</t>
  </si>
  <si>
    <t>19</t>
  </si>
  <si>
    <t>Porcentaje de visitantes a parques administrados por el Inedec</t>
  </si>
  <si>
    <t>Mayo</t>
  </si>
  <si>
    <t>Coordinador de Instalaciones Deportivas</t>
  </si>
  <si>
    <t>5</t>
  </si>
  <si>
    <t>Porcentaje de usuarias y usuarios de instalaciones deportivas del Inedec</t>
  </si>
  <si>
    <t>NOTA:</t>
  </si>
  <si>
    <t>En el ejercicio 2024, el presupuesto ejercido se configuró acorde a Plan Especial de Deporte 2017-2023, con las adecuaciones en el diseño presupuestal  2025, se establecen los parámetros para PBR en este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</si>
</sst>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16"/>
      <color rgb="FFFF0000"/>
      <name val="Arial"/>
      <family val="2"/>
    </font>
    <font>
      <b/>
      <u/>
      <sz val="16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gradientFill degree="90">
        <stop position="0">
          <color theme="0" tint="-0.25098422193060094"/>
        </stop>
        <stop position="0.5">
          <color theme="0"/>
        </stop>
        <stop position="1">
          <color theme="0" tint="-0.25098422193060094"/>
        </stop>
      </gradientFill>
    </fill>
    <fill>
      <gradientFill degree="90">
        <stop position="0">
          <color theme="9" tint="-0.25098422193060094"/>
        </stop>
        <stop position="0.5">
          <color rgb="FF92D050"/>
        </stop>
        <stop position="1">
          <color theme="9" tint="-0.2509842219306009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6C6"/>
        <bgColor indexed="64"/>
      </patternFill>
    </fill>
  </fills>
  <borders count="4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7" fillId="0" borderId="0" xfId="0" applyFont="1"/>
    <xf numFmtId="49" fontId="8" fillId="3" borderId="5" xfId="0" applyNumberFormat="1" applyFont="1" applyFill="1" applyBorder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9" fontId="9" fillId="4" borderId="2" xfId="2" applyFont="1" applyFill="1" applyBorder="1" applyAlignment="1" applyProtection="1">
      <alignment horizontal="center" vertical="center"/>
    </xf>
    <xf numFmtId="44" fontId="9" fillId="0" borderId="3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 wrapText="1"/>
    </xf>
    <xf numFmtId="44" fontId="9" fillId="0" borderId="8" xfId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4" borderId="3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9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center" vertical="center" wrapText="1"/>
    </xf>
    <xf numFmtId="44" fontId="9" fillId="0" borderId="4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4" fontId="9" fillId="5" borderId="10" xfId="1" applyFont="1" applyFill="1" applyBorder="1" applyAlignment="1">
      <alignment horizontal="center" vertical="center" wrapText="1"/>
    </xf>
    <xf numFmtId="44" fontId="9" fillId="5" borderId="11" xfId="1" applyFont="1" applyFill="1" applyBorder="1" applyAlignment="1">
      <alignment horizontal="center" vertical="center" wrapText="1"/>
    </xf>
    <xf numFmtId="44" fontId="9" fillId="5" borderId="1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49" fontId="10" fillId="6" borderId="6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9" fillId="6" borderId="2" xfId="0" applyNumberFormat="1" applyFont="1" applyFill="1" applyBorder="1" applyAlignment="1">
      <alignment horizontal="center" vertical="center" wrapText="1"/>
    </xf>
    <xf numFmtId="49" fontId="9" fillId="6" borderId="7" xfId="0" applyNumberFormat="1" applyFont="1" applyFill="1" applyBorder="1" applyAlignment="1">
      <alignment horizontal="center" vertical="center" wrapText="1"/>
    </xf>
    <xf numFmtId="44" fontId="9" fillId="0" borderId="3" xfId="1" applyFont="1" applyBorder="1" applyAlignment="1">
      <alignment horizontal="center" vertical="center"/>
    </xf>
    <xf numFmtId="0" fontId="9" fillId="6" borderId="2" xfId="0" applyFont="1" applyFill="1" applyBorder="1" applyAlignment="1">
      <alignment vertical="center" wrapText="1"/>
    </xf>
    <xf numFmtId="44" fontId="9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9" fillId="6" borderId="8" xfId="0" applyFont="1" applyFill="1" applyBorder="1" applyAlignment="1">
      <alignment vertical="center" wrapText="1"/>
    </xf>
    <xf numFmtId="0" fontId="9" fillId="6" borderId="0" xfId="0" applyFont="1" applyFill="1" applyAlignment="1">
      <alignment horizontal="center" vertical="center" wrapText="1"/>
    </xf>
    <xf numFmtId="49" fontId="10" fillId="6" borderId="8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49" fontId="10" fillId="6" borderId="0" xfId="0" applyNumberFormat="1" applyFont="1" applyFill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49" fontId="9" fillId="6" borderId="8" xfId="0" applyNumberFormat="1" applyFont="1" applyFill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center" vertical="center" wrapText="1"/>
    </xf>
    <xf numFmtId="49" fontId="9" fillId="6" borderId="13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15" xfId="0" applyFont="1" applyFill="1" applyBorder="1" applyAlignment="1">
      <alignment horizontal="center" vertical="center" wrapText="1"/>
    </xf>
    <xf numFmtId="49" fontId="10" fillId="6" borderId="4" xfId="0" applyNumberFormat="1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49" fontId="10" fillId="6" borderId="15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44" fontId="9" fillId="0" borderId="4" xfId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7" borderId="3" xfId="0" applyFont="1" applyFill="1" applyBorder="1" applyAlignment="1">
      <alignment vertical="center" wrapText="1"/>
    </xf>
    <xf numFmtId="0" fontId="9" fillId="7" borderId="20" xfId="0" applyFont="1" applyFill="1" applyBorder="1" applyAlignment="1">
      <alignment horizontal="center" vertical="center" wrapText="1"/>
    </xf>
    <xf numFmtId="49" fontId="10" fillId="7" borderId="21" xfId="0" applyNumberFormat="1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49" fontId="10" fillId="7" borderId="23" xfId="0" applyNumberFormat="1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49" fontId="9" fillId="7" borderId="23" xfId="0" applyNumberFormat="1" applyFont="1" applyFill="1" applyBorder="1" applyAlignment="1">
      <alignment horizontal="center" vertical="center" wrapText="1"/>
    </xf>
    <xf numFmtId="49" fontId="9" fillId="7" borderId="13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49" fontId="10" fillId="7" borderId="24" xfId="0" applyNumberFormat="1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49" fontId="10" fillId="7" borderId="8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49" fontId="9" fillId="7" borderId="8" xfId="0" applyNumberFormat="1" applyFont="1" applyFill="1" applyBorder="1" applyAlignment="1">
      <alignment horizontal="center" vertical="center" wrapText="1"/>
    </xf>
    <xf numFmtId="49" fontId="9" fillId="7" borderId="0" xfId="0" applyNumberFormat="1" applyFont="1" applyFill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9" fillId="7" borderId="8" xfId="0" applyFont="1" applyFill="1" applyBorder="1" applyAlignment="1">
      <alignment vertical="center" wrapText="1"/>
    </xf>
    <xf numFmtId="49" fontId="10" fillId="7" borderId="26" xfId="0" applyNumberFormat="1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9" fillId="7" borderId="2" xfId="0" applyNumberFormat="1" applyFont="1" applyFill="1" applyBorder="1" applyAlignment="1">
      <alignment horizontal="center" vertical="center" wrapText="1"/>
    </xf>
    <xf numFmtId="49" fontId="9" fillId="7" borderId="7" xfId="0" applyNumberFormat="1" applyFont="1" applyFill="1" applyBorder="1" applyAlignment="1">
      <alignment horizontal="center" vertical="center" wrapText="1"/>
    </xf>
    <xf numFmtId="49" fontId="10" fillId="7" borderId="4" xfId="0" applyNumberFormat="1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49" fontId="9" fillId="7" borderId="15" xfId="0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9" fillId="8" borderId="2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49" fontId="10" fillId="8" borderId="23" xfId="0" applyNumberFormat="1" applyFont="1" applyFill="1" applyBorder="1" applyAlignment="1">
      <alignment horizontal="center" vertical="center" wrapText="1"/>
    </xf>
    <xf numFmtId="49" fontId="10" fillId="8" borderId="13" xfId="0" applyNumberFormat="1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49" fontId="9" fillId="8" borderId="13" xfId="0" applyNumberFormat="1" applyFont="1" applyFill="1" applyBorder="1" applyAlignment="1">
      <alignment horizontal="center" vertical="center" wrapText="1"/>
    </xf>
    <xf numFmtId="49" fontId="9" fillId="8" borderId="23" xfId="0" applyNumberFormat="1" applyFont="1" applyFill="1" applyBorder="1" applyAlignment="1">
      <alignment horizontal="center" vertical="center" wrapText="1"/>
    </xf>
    <xf numFmtId="49" fontId="11" fillId="0" borderId="32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49" fontId="10" fillId="8" borderId="4" xfId="0" applyNumberFormat="1" applyFont="1" applyFill="1" applyBorder="1" applyAlignment="1">
      <alignment horizontal="center" vertical="center" wrapText="1"/>
    </xf>
    <xf numFmtId="49" fontId="10" fillId="8" borderId="15" xfId="0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9" fontId="9" fillId="8" borderId="4" xfId="2" applyFont="1" applyFill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3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249665</xdr:rowOff>
    </xdr:from>
    <xdr:to>
      <xdr:col>10</xdr:col>
      <xdr:colOff>742950</xdr:colOff>
      <xdr:row>4</xdr:row>
      <xdr:rowOff>133350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1BF5FAD-0B16-4888-B135-640034F0F7E4}"/>
            </a:ext>
          </a:extLst>
        </xdr:cNvPr>
        <xdr:cNvGrpSpPr>
          <a:grpSpLocks/>
        </xdr:cNvGrpSpPr>
      </xdr:nvGrpSpPr>
      <xdr:grpSpPr bwMode="auto">
        <a:xfrm>
          <a:off x="1066800" y="249665"/>
          <a:ext cx="22364700" cy="950485"/>
          <a:chOff x="-6987861" y="-529725"/>
          <a:chExt cx="10712182" cy="509382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E92552A-EDB4-D24A-2164-B00ADB30E0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987861" y="-529725"/>
            <a:ext cx="2605352" cy="5093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84896E7-8815-0607-6829-11819583F1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49318" y="-504261"/>
            <a:ext cx="2175003" cy="4377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14</xdr:col>
      <xdr:colOff>266700</xdr:colOff>
      <xdr:row>1</xdr:row>
      <xdr:rowOff>28575</xdr:rowOff>
    </xdr:from>
    <xdr:to>
      <xdr:col>14</xdr:col>
      <xdr:colOff>2876550</xdr:colOff>
      <xdr:row>4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66BA84-4C66-4297-8E2F-3B858944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37050" y="285750"/>
          <a:ext cx="26098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5328-D4E6-4779-98CC-BEA4E73842E2}">
  <dimension ref="A1:O41"/>
  <sheetViews>
    <sheetView tabSelected="1" topLeftCell="A13" zoomScale="50" zoomScaleNormal="50" workbookViewId="0">
      <selection activeCell="H13" sqref="H13"/>
    </sheetView>
  </sheetViews>
  <sheetFormatPr baseColWidth="10" defaultRowHeight="15" x14ac:dyDescent="0.25"/>
  <cols>
    <col min="2" max="2" width="61.85546875" customWidth="1"/>
    <col min="3" max="3" width="50.7109375" customWidth="1"/>
    <col min="4" max="10" width="30.7109375" customWidth="1"/>
    <col min="11" max="11" width="41.85546875" customWidth="1"/>
    <col min="12" max="12" width="37.140625" customWidth="1"/>
    <col min="13" max="13" width="35.42578125" customWidth="1"/>
    <col min="14" max="14" width="30.7109375" customWidth="1"/>
    <col min="15" max="15" width="75.7109375" customWidth="1"/>
  </cols>
  <sheetData>
    <row r="1" spans="1:15" ht="20.25" x14ac:dyDescent="0.3"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ht="20.25" x14ac:dyDescent="0.3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ht="20.25" x14ac:dyDescent="0.3"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spans="1:15" ht="20.25" x14ac:dyDescent="0.3">
      <c r="B4" s="1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spans="1:15" ht="24" thickBot="1" x14ac:dyDescent="0.3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46.5" customHeight="1" thickBot="1" x14ac:dyDescent="0.3">
      <c r="B7" s="5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ht="21" thickBot="1" x14ac:dyDescent="0.35">
      <c r="B8" s="1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</row>
    <row r="9" spans="1:15" s="15" customFormat="1" ht="36.75" thickBot="1" x14ac:dyDescent="0.35">
      <c r="B9" s="16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0</v>
      </c>
      <c r="L9" s="17" t="s">
        <v>1</v>
      </c>
      <c r="M9" s="17" t="s">
        <v>2</v>
      </c>
      <c r="N9" s="17" t="s">
        <v>3</v>
      </c>
      <c r="O9" s="18" t="s">
        <v>15</v>
      </c>
    </row>
    <row r="10" spans="1:15" s="15" customFormat="1" ht="72.75" thickBot="1" x14ac:dyDescent="0.35">
      <c r="A10" s="19"/>
      <c r="B10" s="20" t="s">
        <v>16</v>
      </c>
      <c r="C10" s="21" t="s">
        <v>17</v>
      </c>
      <c r="D10" s="22" t="s">
        <v>18</v>
      </c>
      <c r="E10" s="23" t="s">
        <v>19</v>
      </c>
      <c r="F10" s="24" t="s">
        <v>20</v>
      </c>
      <c r="G10" s="25" t="s">
        <v>21</v>
      </c>
      <c r="H10" s="26" t="s">
        <v>22</v>
      </c>
      <c r="I10" s="27" t="s">
        <v>23</v>
      </c>
      <c r="J10" s="28">
        <v>1</v>
      </c>
      <c r="K10" s="29">
        <f>1800000+100000+1043000</f>
        <v>2943000</v>
      </c>
      <c r="L10" s="29">
        <f>901370.85+1120599.85+394450+200000+4217</f>
        <v>2620637.7000000002</v>
      </c>
      <c r="M10" s="29">
        <f>893778.81+1092199.85+304576.67+200000+4216.51</f>
        <v>2494771.84</v>
      </c>
      <c r="N10" s="29">
        <f>893778.81+1092199.85+304576.67+200000+4216.51</f>
        <v>2494771.84</v>
      </c>
      <c r="O10" s="30" t="s">
        <v>24</v>
      </c>
    </row>
    <row r="11" spans="1:15" s="15" customFormat="1" ht="72.75" thickBot="1" x14ac:dyDescent="0.35">
      <c r="A11" s="19"/>
      <c r="B11" s="31" t="s">
        <v>16</v>
      </c>
      <c r="C11" s="32" t="s">
        <v>17</v>
      </c>
      <c r="D11" s="33" t="s">
        <v>25</v>
      </c>
      <c r="E11" s="34" t="s">
        <v>26</v>
      </c>
      <c r="F11" s="35" t="s">
        <v>27</v>
      </c>
      <c r="G11" s="36" t="s">
        <v>21</v>
      </c>
      <c r="H11" s="37" t="s">
        <v>28</v>
      </c>
      <c r="I11" s="38" t="s">
        <v>29</v>
      </c>
      <c r="J11" s="33" t="s">
        <v>30</v>
      </c>
      <c r="K11" s="39"/>
      <c r="L11" s="39"/>
      <c r="M11" s="39"/>
      <c r="N11" s="39"/>
      <c r="O11" s="30" t="s">
        <v>31</v>
      </c>
    </row>
    <row r="12" spans="1:15" s="15" customFormat="1" ht="72.75" thickBot="1" x14ac:dyDescent="0.35">
      <c r="A12" s="19"/>
      <c r="B12" s="20" t="s">
        <v>32</v>
      </c>
      <c r="C12" s="21" t="s">
        <v>33</v>
      </c>
      <c r="D12" s="22" t="s">
        <v>34</v>
      </c>
      <c r="E12" s="23" t="s">
        <v>35</v>
      </c>
      <c r="F12" s="24" t="s">
        <v>27</v>
      </c>
      <c r="G12" s="25" t="s">
        <v>21</v>
      </c>
      <c r="H12" s="26" t="s">
        <v>36</v>
      </c>
      <c r="I12" s="27" t="s">
        <v>37</v>
      </c>
      <c r="J12" s="22" t="s">
        <v>38</v>
      </c>
      <c r="K12" s="39"/>
      <c r="L12" s="39"/>
      <c r="M12" s="39"/>
      <c r="N12" s="39"/>
      <c r="O12" s="40"/>
    </row>
    <row r="13" spans="1:15" s="15" customFormat="1" ht="72.75" thickBot="1" x14ac:dyDescent="0.35">
      <c r="A13" s="19"/>
      <c r="B13" s="31" t="s">
        <v>39</v>
      </c>
      <c r="C13" s="21" t="s">
        <v>40</v>
      </c>
      <c r="D13" s="22" t="s">
        <v>41</v>
      </c>
      <c r="E13" s="23" t="s">
        <v>42</v>
      </c>
      <c r="F13" s="24" t="s">
        <v>27</v>
      </c>
      <c r="G13" s="25" t="s">
        <v>21</v>
      </c>
      <c r="H13" s="26" t="s">
        <v>28</v>
      </c>
      <c r="I13" s="27" t="s">
        <v>43</v>
      </c>
      <c r="J13" s="22" t="s">
        <v>44</v>
      </c>
      <c r="K13" s="39"/>
      <c r="L13" s="39"/>
      <c r="M13" s="39"/>
      <c r="N13" s="39"/>
      <c r="O13" s="40"/>
    </row>
    <row r="14" spans="1:15" s="15" customFormat="1" ht="90.75" thickBot="1" x14ac:dyDescent="0.35">
      <c r="A14" s="19"/>
      <c r="B14" s="31" t="s">
        <v>16</v>
      </c>
      <c r="C14" s="21" t="s">
        <v>17</v>
      </c>
      <c r="D14" s="22" t="s">
        <v>45</v>
      </c>
      <c r="E14" s="23" t="s">
        <v>46</v>
      </c>
      <c r="F14" s="24" t="s">
        <v>27</v>
      </c>
      <c r="G14" s="25" t="s">
        <v>21</v>
      </c>
      <c r="H14" s="26" t="s">
        <v>28</v>
      </c>
      <c r="I14" s="27" t="s">
        <v>47</v>
      </c>
      <c r="J14" s="22" t="s">
        <v>48</v>
      </c>
      <c r="K14" s="39"/>
      <c r="L14" s="39"/>
      <c r="M14" s="39"/>
      <c r="N14" s="39"/>
      <c r="O14" s="30" t="s">
        <v>49</v>
      </c>
    </row>
    <row r="15" spans="1:15" s="15" customFormat="1" ht="90.75" thickBot="1" x14ac:dyDescent="0.35">
      <c r="A15" s="19"/>
      <c r="B15" s="20" t="s">
        <v>16</v>
      </c>
      <c r="C15" s="32" t="s">
        <v>17</v>
      </c>
      <c r="D15" s="33" t="s">
        <v>50</v>
      </c>
      <c r="E15" s="34" t="s">
        <v>51</v>
      </c>
      <c r="F15" s="35" t="s">
        <v>27</v>
      </c>
      <c r="G15" s="36" t="s">
        <v>21</v>
      </c>
      <c r="H15" s="37" t="s">
        <v>28</v>
      </c>
      <c r="I15" s="38" t="s">
        <v>52</v>
      </c>
      <c r="J15" s="33" t="s">
        <v>53</v>
      </c>
      <c r="K15" s="39"/>
      <c r="L15" s="39"/>
      <c r="M15" s="39"/>
      <c r="N15" s="39"/>
      <c r="O15" s="30" t="s">
        <v>24</v>
      </c>
    </row>
    <row r="16" spans="1:15" s="15" customFormat="1" ht="72.75" thickBot="1" x14ac:dyDescent="0.35">
      <c r="A16" s="19"/>
      <c r="B16" s="41" t="s">
        <v>16</v>
      </c>
      <c r="C16" s="42" t="s">
        <v>17</v>
      </c>
      <c r="D16" s="43" t="s">
        <v>54</v>
      </c>
      <c r="E16" s="44" t="s">
        <v>55</v>
      </c>
      <c r="F16" s="45" t="s">
        <v>20</v>
      </c>
      <c r="G16" s="46" t="s">
        <v>56</v>
      </c>
      <c r="H16" s="47" t="s">
        <v>36</v>
      </c>
      <c r="I16" s="48" t="s">
        <v>57</v>
      </c>
      <c r="J16" s="43" t="s">
        <v>57</v>
      </c>
      <c r="K16" s="49"/>
      <c r="L16" s="49"/>
      <c r="M16" s="49"/>
      <c r="N16" s="49"/>
      <c r="O16" s="50" t="s">
        <v>58</v>
      </c>
    </row>
    <row r="17" spans="1:15" s="15" customFormat="1" ht="90.75" thickBot="1" x14ac:dyDescent="0.35">
      <c r="A17" s="19"/>
      <c r="B17" s="20" t="s">
        <v>59</v>
      </c>
      <c r="C17" s="27" t="s">
        <v>60</v>
      </c>
      <c r="D17" s="22" t="s">
        <v>61</v>
      </c>
      <c r="E17" s="25" t="s">
        <v>62</v>
      </c>
      <c r="F17" s="24" t="s">
        <v>27</v>
      </c>
      <c r="G17" s="25" t="s">
        <v>21</v>
      </c>
      <c r="H17" s="24" t="s">
        <v>28</v>
      </c>
      <c r="I17" s="27" t="s">
        <v>63</v>
      </c>
      <c r="J17" s="22" t="s">
        <v>38</v>
      </c>
      <c r="K17" s="51">
        <v>400000</v>
      </c>
      <c r="L17" s="52">
        <f>400000+210810+45850</f>
        <v>656660</v>
      </c>
      <c r="M17" s="53">
        <f>335684.69+147497.55+41711.92</f>
        <v>524894.16</v>
      </c>
      <c r="N17" s="54">
        <f>335684.69+147497.55+41711.92</f>
        <v>524894.16</v>
      </c>
      <c r="O17" s="40"/>
    </row>
    <row r="18" spans="1:15" s="15" customFormat="1" ht="18.75" x14ac:dyDescent="0.3">
      <c r="A18" s="19"/>
      <c r="B18" s="55"/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1:15" s="15" customFormat="1" ht="19.5" thickBot="1" x14ac:dyDescent="0.35">
      <c r="B19" s="55"/>
      <c r="C19" s="59"/>
      <c r="D19" s="60"/>
      <c r="E19" s="61"/>
      <c r="F19" s="60"/>
      <c r="G19" s="60"/>
      <c r="H19" s="61"/>
      <c r="I19" s="57"/>
      <c r="J19" s="62"/>
      <c r="K19" s="62"/>
      <c r="L19" s="62"/>
      <c r="M19" s="62"/>
      <c r="N19" s="62"/>
      <c r="O19" s="58"/>
    </row>
    <row r="20" spans="1:15" s="15" customFormat="1" ht="72.75" thickBot="1" x14ac:dyDescent="0.35">
      <c r="B20" s="63" t="s">
        <v>64</v>
      </c>
      <c r="C20" s="64" t="s">
        <v>65</v>
      </c>
      <c r="D20" s="65" t="s">
        <v>66</v>
      </c>
      <c r="E20" s="66" t="s">
        <v>67</v>
      </c>
      <c r="F20" s="65" t="s">
        <v>20</v>
      </c>
      <c r="G20" s="67" t="s">
        <v>21</v>
      </c>
      <c r="H20" s="68" t="s">
        <v>36</v>
      </c>
      <c r="I20" s="69" t="s">
        <v>68</v>
      </c>
      <c r="J20" s="70" t="s">
        <v>69</v>
      </c>
      <c r="K20" s="71">
        <f>1150000+2500000+4000000+550000+3800000</f>
        <v>12000000</v>
      </c>
      <c r="L20" s="71">
        <f>943046.15+6618600+7706386.83+885000+7089376.45</f>
        <v>23242409.43</v>
      </c>
      <c r="M20" s="71">
        <f>943046.15+6614475.14+7381622.53+296110.77+6031424.74</f>
        <v>21266679.329999998</v>
      </c>
      <c r="N20" s="71">
        <f>943046.15+6614475.14+7381622.53+159491.31+6031424.74</f>
        <v>21130059.870000001</v>
      </c>
      <c r="O20" s="40"/>
    </row>
    <row r="21" spans="1:15" s="15" customFormat="1" ht="54.75" thickBot="1" x14ac:dyDescent="0.35">
      <c r="B21" s="72" t="s">
        <v>59</v>
      </c>
      <c r="C21" s="64" t="s">
        <v>60</v>
      </c>
      <c r="D21" s="65" t="s">
        <v>70</v>
      </c>
      <c r="E21" s="66" t="s">
        <v>71</v>
      </c>
      <c r="F21" s="65" t="s">
        <v>20</v>
      </c>
      <c r="G21" s="67" t="s">
        <v>72</v>
      </c>
      <c r="H21" s="68" t="s">
        <v>36</v>
      </c>
      <c r="I21" s="69" t="s">
        <v>73</v>
      </c>
      <c r="J21" s="70" t="s">
        <v>53</v>
      </c>
      <c r="K21" s="73"/>
      <c r="L21" s="73"/>
      <c r="M21" s="73"/>
      <c r="N21" s="73"/>
      <c r="O21" s="74" t="s">
        <v>24</v>
      </c>
    </row>
    <row r="22" spans="1:15" s="15" customFormat="1" ht="54.75" thickBot="1" x14ac:dyDescent="0.35">
      <c r="B22" s="75" t="s">
        <v>59</v>
      </c>
      <c r="C22" s="76" t="s">
        <v>60</v>
      </c>
      <c r="D22" s="77" t="s">
        <v>74</v>
      </c>
      <c r="E22" s="78" t="s">
        <v>75</v>
      </c>
      <c r="F22" s="77" t="s">
        <v>20</v>
      </c>
      <c r="G22" s="79" t="s">
        <v>56</v>
      </c>
      <c r="H22" s="80" t="s">
        <v>36</v>
      </c>
      <c r="I22" s="81" t="s">
        <v>76</v>
      </c>
      <c r="J22" s="82" t="s">
        <v>53</v>
      </c>
      <c r="K22" s="73"/>
      <c r="L22" s="73"/>
      <c r="M22" s="73"/>
      <c r="N22" s="73"/>
      <c r="O22" s="30" t="s">
        <v>24</v>
      </c>
    </row>
    <row r="23" spans="1:15" s="15" customFormat="1" ht="54.75" thickBot="1" x14ac:dyDescent="0.35">
      <c r="B23" s="72" t="s">
        <v>59</v>
      </c>
      <c r="C23" s="64" t="s">
        <v>60</v>
      </c>
      <c r="D23" s="65" t="s">
        <v>77</v>
      </c>
      <c r="E23" s="66" t="s">
        <v>78</v>
      </c>
      <c r="F23" s="65" t="s">
        <v>20</v>
      </c>
      <c r="G23" s="67" t="s">
        <v>79</v>
      </c>
      <c r="H23" s="68" t="s">
        <v>36</v>
      </c>
      <c r="I23" s="69" t="s">
        <v>80</v>
      </c>
      <c r="J23" s="83" t="s">
        <v>53</v>
      </c>
      <c r="K23" s="73"/>
      <c r="L23" s="73"/>
      <c r="M23" s="73"/>
      <c r="N23" s="73"/>
      <c r="O23" s="84" t="s">
        <v>81</v>
      </c>
    </row>
    <row r="24" spans="1:15" s="15" customFormat="1" ht="108.75" thickBot="1" x14ac:dyDescent="0.35">
      <c r="B24" s="85" t="s">
        <v>59</v>
      </c>
      <c r="C24" s="86" t="s">
        <v>60</v>
      </c>
      <c r="D24" s="87" t="s">
        <v>82</v>
      </c>
      <c r="E24" s="88" t="s">
        <v>83</v>
      </c>
      <c r="F24" s="87" t="s">
        <v>27</v>
      </c>
      <c r="G24" s="89" t="s">
        <v>21</v>
      </c>
      <c r="H24" s="90" t="s">
        <v>28</v>
      </c>
      <c r="I24" s="91">
        <v>8849</v>
      </c>
      <c r="J24" s="83" t="s">
        <v>84</v>
      </c>
      <c r="K24" s="92"/>
      <c r="L24" s="92"/>
      <c r="M24" s="92"/>
      <c r="N24" s="92"/>
      <c r="O24" s="93"/>
    </row>
    <row r="25" spans="1:15" s="15" customFormat="1" ht="19.5" thickBot="1" x14ac:dyDescent="0.35">
      <c r="B25" s="55"/>
      <c r="C25" s="94"/>
      <c r="D25" s="95"/>
      <c r="E25" s="96"/>
      <c r="F25" s="60"/>
      <c r="G25" s="97"/>
      <c r="H25" s="98"/>
      <c r="I25" s="99"/>
      <c r="J25" s="100"/>
      <c r="K25" s="57"/>
      <c r="L25" s="62"/>
      <c r="M25" s="62"/>
      <c r="N25" s="62"/>
      <c r="O25" s="58"/>
    </row>
    <row r="26" spans="1:15" s="15" customFormat="1" ht="54.75" thickBot="1" x14ac:dyDescent="0.35">
      <c r="B26" s="101" t="s">
        <v>85</v>
      </c>
      <c r="C26" s="102" t="s">
        <v>86</v>
      </c>
      <c r="D26" s="103" t="s">
        <v>87</v>
      </c>
      <c r="E26" s="104" t="s">
        <v>88</v>
      </c>
      <c r="F26" s="105" t="s">
        <v>20</v>
      </c>
      <c r="G26" s="105" t="s">
        <v>89</v>
      </c>
      <c r="H26" s="106" t="s">
        <v>22</v>
      </c>
      <c r="I26" s="107">
        <v>34</v>
      </c>
      <c r="J26" s="108" t="s">
        <v>90</v>
      </c>
      <c r="K26" s="29">
        <f>9430000+15515000+3005000</f>
        <v>27950000</v>
      </c>
      <c r="L26" s="29">
        <f>8576110.11+16415000+3012000</f>
        <v>28003110.109999999</v>
      </c>
      <c r="M26" s="29">
        <f>8003400+16172662.5+3010500</f>
        <v>27186562.5</v>
      </c>
      <c r="N26" s="29">
        <f>8003400+16172662.5+3010500</f>
        <v>27186562.5</v>
      </c>
      <c r="O26" s="109" t="s">
        <v>91</v>
      </c>
    </row>
    <row r="27" spans="1:15" s="15" customFormat="1" ht="54.75" thickBot="1" x14ac:dyDescent="0.35">
      <c r="B27" s="110" t="s">
        <v>85</v>
      </c>
      <c r="C27" s="102" t="s">
        <v>86</v>
      </c>
      <c r="D27" s="111" t="s">
        <v>92</v>
      </c>
      <c r="E27" s="112" t="s">
        <v>93</v>
      </c>
      <c r="F27" s="113" t="s">
        <v>20</v>
      </c>
      <c r="G27" s="113" t="s">
        <v>89</v>
      </c>
      <c r="H27" s="114" t="s">
        <v>28</v>
      </c>
      <c r="I27" s="115">
        <v>109</v>
      </c>
      <c r="J27" s="116" t="s">
        <v>94</v>
      </c>
      <c r="K27" s="39"/>
      <c r="L27" s="39"/>
      <c r="M27" s="39"/>
      <c r="N27" s="39"/>
      <c r="O27" s="117"/>
    </row>
    <row r="28" spans="1:15" s="15" customFormat="1" ht="54.75" thickBot="1" x14ac:dyDescent="0.35">
      <c r="B28" s="118" t="s">
        <v>85</v>
      </c>
      <c r="C28" s="102" t="s">
        <v>86</v>
      </c>
      <c r="D28" s="119" t="s">
        <v>95</v>
      </c>
      <c r="E28" s="120" t="s">
        <v>96</v>
      </c>
      <c r="F28" s="121" t="s">
        <v>20</v>
      </c>
      <c r="G28" s="121" t="s">
        <v>89</v>
      </c>
      <c r="H28" s="122" t="s">
        <v>28</v>
      </c>
      <c r="I28" s="123" t="s">
        <v>76</v>
      </c>
      <c r="J28" s="124" t="s">
        <v>97</v>
      </c>
      <c r="K28" s="39"/>
      <c r="L28" s="39"/>
      <c r="M28" s="39"/>
      <c r="N28" s="39"/>
      <c r="O28" s="40"/>
    </row>
    <row r="29" spans="1:15" s="15" customFormat="1" ht="72.75" thickBot="1" x14ac:dyDescent="0.35">
      <c r="B29" s="110" t="s">
        <v>85</v>
      </c>
      <c r="C29" s="102" t="s">
        <v>86</v>
      </c>
      <c r="D29" s="111" t="s">
        <v>98</v>
      </c>
      <c r="E29" s="114" t="s">
        <v>99</v>
      </c>
      <c r="F29" s="113" t="s">
        <v>20</v>
      </c>
      <c r="G29" s="113" t="s">
        <v>89</v>
      </c>
      <c r="H29" s="114" t="s">
        <v>28</v>
      </c>
      <c r="I29" s="115">
        <v>12</v>
      </c>
      <c r="J29" s="116" t="s">
        <v>53</v>
      </c>
      <c r="K29" s="39"/>
      <c r="L29" s="39"/>
      <c r="M29" s="39"/>
      <c r="N29" s="39"/>
      <c r="O29" s="117"/>
    </row>
    <row r="30" spans="1:15" s="15" customFormat="1" ht="108.75" thickBot="1" x14ac:dyDescent="0.35">
      <c r="B30" s="118" t="s">
        <v>85</v>
      </c>
      <c r="C30" s="102" t="s">
        <v>86</v>
      </c>
      <c r="D30" s="119" t="s">
        <v>76</v>
      </c>
      <c r="E30" s="122" t="s">
        <v>100</v>
      </c>
      <c r="F30" s="121" t="s">
        <v>20</v>
      </c>
      <c r="G30" s="121" t="s">
        <v>21</v>
      </c>
      <c r="H30" s="122" t="s">
        <v>22</v>
      </c>
      <c r="I30" s="123">
        <v>88</v>
      </c>
      <c r="J30" s="124" t="s">
        <v>101</v>
      </c>
      <c r="K30" s="39"/>
      <c r="L30" s="39"/>
      <c r="M30" s="39"/>
      <c r="N30" s="39"/>
      <c r="O30" s="40"/>
    </row>
    <row r="31" spans="1:15" s="15" customFormat="1" ht="72.75" thickBot="1" x14ac:dyDescent="0.35">
      <c r="B31" s="110" t="s">
        <v>85</v>
      </c>
      <c r="C31" s="102" t="s">
        <v>86</v>
      </c>
      <c r="D31" s="125" t="s">
        <v>102</v>
      </c>
      <c r="E31" s="126" t="s">
        <v>103</v>
      </c>
      <c r="F31" s="125" t="s">
        <v>20</v>
      </c>
      <c r="G31" s="125" t="s">
        <v>21</v>
      </c>
      <c r="H31" s="126" t="s">
        <v>28</v>
      </c>
      <c r="I31" s="127">
        <v>65</v>
      </c>
      <c r="J31" s="128" t="s">
        <v>104</v>
      </c>
      <c r="K31" s="49"/>
      <c r="L31" s="49"/>
      <c r="M31" s="49"/>
      <c r="N31" s="49"/>
      <c r="O31" s="93"/>
    </row>
    <row r="32" spans="1:15" s="15" customFormat="1" ht="19.5" thickBot="1" x14ac:dyDescent="0.35">
      <c r="B32" s="55"/>
      <c r="C32" s="129"/>
      <c r="D32" s="95"/>
      <c r="E32" s="130"/>
      <c r="F32" s="131"/>
      <c r="G32" s="132"/>
      <c r="H32" s="133"/>
      <c r="I32" s="57"/>
      <c r="J32" s="100"/>
      <c r="K32" s="134"/>
      <c r="L32" s="134"/>
      <c r="M32" s="135"/>
      <c r="N32" s="136"/>
      <c r="O32" s="58"/>
    </row>
    <row r="33" spans="1:15" s="15" customFormat="1" ht="72.75" thickBot="1" x14ac:dyDescent="0.35">
      <c r="B33" s="137" t="s">
        <v>105</v>
      </c>
      <c r="C33" s="138" t="s">
        <v>106</v>
      </c>
      <c r="D33" s="139" t="s">
        <v>107</v>
      </c>
      <c r="E33" s="140" t="s">
        <v>108</v>
      </c>
      <c r="F33" s="141" t="s">
        <v>20</v>
      </c>
      <c r="G33" s="142" t="s">
        <v>109</v>
      </c>
      <c r="H33" s="143" t="s">
        <v>22</v>
      </c>
      <c r="I33" s="144">
        <v>63780</v>
      </c>
      <c r="J33" s="145" t="s">
        <v>53</v>
      </c>
      <c r="K33" s="146"/>
      <c r="L33" s="147"/>
      <c r="M33" s="147"/>
      <c r="N33" s="148"/>
      <c r="O33" s="30" t="s">
        <v>24</v>
      </c>
    </row>
    <row r="34" spans="1:15" s="15" customFormat="1" ht="72.75" thickBot="1" x14ac:dyDescent="0.35">
      <c r="B34" s="149" t="s">
        <v>59</v>
      </c>
      <c r="C34" s="150" t="s">
        <v>110</v>
      </c>
      <c r="D34" s="139" t="s">
        <v>111</v>
      </c>
      <c r="E34" s="151" t="s">
        <v>112</v>
      </c>
      <c r="F34" s="152" t="s">
        <v>27</v>
      </c>
      <c r="G34" s="153" t="s">
        <v>21</v>
      </c>
      <c r="H34" s="154" t="s">
        <v>22</v>
      </c>
      <c r="I34" s="144">
        <v>21953</v>
      </c>
      <c r="J34" s="155">
        <v>1</v>
      </c>
      <c r="K34" s="156"/>
      <c r="L34" s="157"/>
      <c r="M34" s="157"/>
      <c r="N34" s="158"/>
      <c r="O34" s="159" t="s">
        <v>24</v>
      </c>
    </row>
    <row r="35" spans="1:15" ht="20.25" x14ac:dyDescent="0.3">
      <c r="B35" s="1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/>
    </row>
    <row r="36" spans="1:15" ht="20.25" x14ac:dyDescent="0.3">
      <c r="B36" s="1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/>
    </row>
    <row r="37" spans="1:15" ht="20.25" x14ac:dyDescent="0.3">
      <c r="B37" s="1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/>
    </row>
    <row r="38" spans="1:15" ht="21" thickBot="1" x14ac:dyDescent="0.35">
      <c r="B38" s="1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5" ht="21" customHeight="1" thickBot="1" x14ac:dyDescent="0.35">
      <c r="A39" s="9" t="s">
        <v>113</v>
      </c>
      <c r="B39" s="10" t="s">
        <v>114</v>
      </c>
      <c r="C39" s="8"/>
      <c r="D39" s="8"/>
      <c r="E39" s="8"/>
      <c r="F39" s="8"/>
      <c r="G39" s="8"/>
      <c r="H39" s="8"/>
      <c r="I39" s="11"/>
      <c r="J39" s="3"/>
      <c r="K39" s="3"/>
      <c r="L39" s="3"/>
      <c r="M39" s="3"/>
      <c r="N39" s="3"/>
      <c r="O39" s="4"/>
    </row>
    <row r="40" spans="1:15" ht="21" thickBot="1" x14ac:dyDescent="0.35">
      <c r="B40" s="12"/>
      <c r="C40" s="13"/>
      <c r="D40" s="13"/>
      <c r="E40" s="13"/>
      <c r="F40" s="13"/>
      <c r="G40" s="13"/>
      <c r="H40" s="13"/>
      <c r="I40" s="14"/>
      <c r="J40" s="3"/>
      <c r="K40" s="3"/>
      <c r="L40" s="3"/>
      <c r="M40" s="3"/>
      <c r="N40" s="3"/>
      <c r="O40" s="4"/>
    </row>
    <row r="41" spans="1:15" ht="20.25" x14ac:dyDescent="0.3">
      <c r="B41" s="1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/>
    </row>
  </sheetData>
  <sheetProtection algorithmName="SHA-512" hashValue="maitBdSss058ycX8ZZ7kCrE6RA4FouliYtQYblQByiSjWOlWajJHUDBPm/JncgcqZa9YQAJeICnxJp8iXxPsxg==" saltValue="V5WNuhnN16Hdp8kPAY3Wow==" spinCount="100000" sheet="1" objects="1" scenarios="1" selectLockedCells="1" selectUnlockedCells="1"/>
  <mergeCells count="17">
    <mergeCell ref="K33:N34"/>
    <mergeCell ref="B39:I40"/>
    <mergeCell ref="K20:K24"/>
    <mergeCell ref="L20:L24"/>
    <mergeCell ref="M20:M24"/>
    <mergeCell ref="N20:N24"/>
    <mergeCell ref="K26:K31"/>
    <mergeCell ref="L26:L31"/>
    <mergeCell ref="M26:M31"/>
    <mergeCell ref="N26:N31"/>
    <mergeCell ref="B6:O6"/>
    <mergeCell ref="B7:O7"/>
    <mergeCell ref="A10:A18"/>
    <mergeCell ref="K10:K16"/>
    <mergeCell ref="L10:L16"/>
    <mergeCell ref="M10:M16"/>
    <mergeCell ref="N10:N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Praga</dc:creator>
  <cp:lastModifiedBy>Perla Praga</cp:lastModifiedBy>
  <dcterms:created xsi:type="dcterms:W3CDTF">2025-01-14T18:32:01Z</dcterms:created>
  <dcterms:modified xsi:type="dcterms:W3CDTF">2025-01-14T19:29:46Z</dcterms:modified>
</cp:coreProperties>
</file>